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log\"/>
    </mc:Choice>
  </mc:AlternateContent>
  <bookViews>
    <workbookView xWindow="0" yWindow="0" windowWidth="28800" windowHeight="12435"/>
  </bookViews>
  <sheets>
    <sheet name="Immo USA report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N40" i="1"/>
  <c r="M40" i="1"/>
  <c r="L40" i="1"/>
  <c r="K40" i="1"/>
  <c r="J40" i="1"/>
  <c r="I40" i="1"/>
  <c r="H40" i="1"/>
  <c r="G40" i="1"/>
  <c r="F40" i="1"/>
  <c r="E40" i="1"/>
  <c r="D40" i="1"/>
  <c r="C40" i="1" s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D30" i="1"/>
  <c r="D41" i="1" s="1"/>
  <c r="C45" i="1" l="1"/>
  <c r="C46" i="1"/>
  <c r="C21" i="1"/>
  <c r="C35" i="1"/>
  <c r="C34" i="1"/>
  <c r="E32" i="1"/>
  <c r="E43" i="1" s="1"/>
  <c r="F32" i="1"/>
  <c r="F43" i="1" s="1"/>
  <c r="G32" i="1"/>
  <c r="G43" i="1" s="1"/>
  <c r="H32" i="1"/>
  <c r="H43" i="1" s="1"/>
  <c r="I32" i="1"/>
  <c r="I43" i="1" s="1"/>
  <c r="J32" i="1"/>
  <c r="J43" i="1" s="1"/>
  <c r="K32" i="1"/>
  <c r="K43" i="1" s="1"/>
  <c r="L32" i="1"/>
  <c r="L43" i="1" s="1"/>
  <c r="M32" i="1"/>
  <c r="M43" i="1" s="1"/>
  <c r="N32" i="1"/>
  <c r="N43" i="1" s="1"/>
  <c r="O32" i="1"/>
  <c r="O43" i="1" s="1"/>
  <c r="D32" i="1"/>
  <c r="D43" i="1" s="1"/>
  <c r="E31" i="1"/>
  <c r="E42" i="1" s="1"/>
  <c r="F31" i="1"/>
  <c r="F42" i="1" s="1"/>
  <c r="G31" i="1"/>
  <c r="G42" i="1" s="1"/>
  <c r="H31" i="1"/>
  <c r="H42" i="1" s="1"/>
  <c r="I31" i="1"/>
  <c r="I42" i="1" s="1"/>
  <c r="J31" i="1"/>
  <c r="J42" i="1" s="1"/>
  <c r="K31" i="1"/>
  <c r="K42" i="1" s="1"/>
  <c r="L31" i="1"/>
  <c r="L42" i="1" s="1"/>
  <c r="M31" i="1"/>
  <c r="M42" i="1" s="1"/>
  <c r="N31" i="1"/>
  <c r="N42" i="1" s="1"/>
  <c r="O31" i="1"/>
  <c r="O42" i="1" s="1"/>
  <c r="E33" i="1"/>
  <c r="E44" i="1" s="1"/>
  <c r="F33" i="1"/>
  <c r="F44" i="1" s="1"/>
  <c r="G33" i="1"/>
  <c r="G44" i="1" s="1"/>
  <c r="H33" i="1"/>
  <c r="H44" i="1" s="1"/>
  <c r="I33" i="1"/>
  <c r="I44" i="1" s="1"/>
  <c r="J33" i="1"/>
  <c r="J44" i="1" s="1"/>
  <c r="K33" i="1"/>
  <c r="K44" i="1" s="1"/>
  <c r="L33" i="1"/>
  <c r="L44" i="1" s="1"/>
  <c r="M33" i="1"/>
  <c r="M44" i="1" s="1"/>
  <c r="N33" i="1"/>
  <c r="N44" i="1" s="1"/>
  <c r="O33" i="1"/>
  <c r="O44" i="1" s="1"/>
  <c r="E36" i="1"/>
  <c r="E47" i="1" s="1"/>
  <c r="F36" i="1"/>
  <c r="F47" i="1" s="1"/>
  <c r="G36" i="1"/>
  <c r="G47" i="1" s="1"/>
  <c r="H36" i="1"/>
  <c r="H47" i="1" s="1"/>
  <c r="I36" i="1"/>
  <c r="I47" i="1" s="1"/>
  <c r="J36" i="1"/>
  <c r="J47" i="1" s="1"/>
  <c r="K36" i="1"/>
  <c r="K47" i="1" s="1"/>
  <c r="L36" i="1"/>
  <c r="L47" i="1" s="1"/>
  <c r="M36" i="1"/>
  <c r="M47" i="1" s="1"/>
  <c r="N36" i="1"/>
  <c r="N47" i="1" s="1"/>
  <c r="O36" i="1"/>
  <c r="O47" i="1" s="1"/>
  <c r="C16" i="1"/>
  <c r="C17" i="1"/>
  <c r="C18" i="1"/>
  <c r="C19" i="1"/>
  <c r="C20" i="1"/>
  <c r="C22" i="1"/>
  <c r="C23" i="1"/>
  <c r="C13" i="1"/>
  <c r="D36" i="1"/>
  <c r="D47" i="1" s="1"/>
  <c r="D33" i="1"/>
  <c r="D44" i="1" s="1"/>
  <c r="D31" i="1"/>
  <c r="D42" i="1" s="1"/>
  <c r="C11" i="1"/>
  <c r="C10" i="1"/>
  <c r="D9" i="1"/>
  <c r="D6" i="1" s="1"/>
  <c r="D12" i="1" s="1"/>
  <c r="D14" i="1" s="1"/>
  <c r="C8" i="1"/>
  <c r="O7" i="1"/>
  <c r="O30" i="1" s="1"/>
  <c r="O41" i="1" s="1"/>
  <c r="N7" i="1"/>
  <c r="N30" i="1" s="1"/>
  <c r="N41" i="1" s="1"/>
  <c r="M7" i="1"/>
  <c r="M30" i="1" s="1"/>
  <c r="M41" i="1" s="1"/>
  <c r="L7" i="1"/>
  <c r="L30" i="1" s="1"/>
  <c r="L41" i="1" s="1"/>
  <c r="K7" i="1"/>
  <c r="K30" i="1" s="1"/>
  <c r="K41" i="1" s="1"/>
  <c r="J7" i="1"/>
  <c r="J30" i="1" s="1"/>
  <c r="J41" i="1" s="1"/>
  <c r="I7" i="1"/>
  <c r="I6" i="1" s="1"/>
  <c r="I12" i="1" s="1"/>
  <c r="I14" i="1" s="1"/>
  <c r="H7" i="1"/>
  <c r="H30" i="1" s="1"/>
  <c r="H41" i="1" s="1"/>
  <c r="G7" i="1"/>
  <c r="G30" i="1" s="1"/>
  <c r="G41" i="1" s="1"/>
  <c r="F7" i="1"/>
  <c r="F30" i="1" s="1"/>
  <c r="F41" i="1" s="1"/>
  <c r="E7" i="1"/>
  <c r="E30" i="1" s="1"/>
  <c r="E41" i="1" s="1"/>
  <c r="C5" i="1"/>
  <c r="C44" i="1" l="1"/>
  <c r="C36" i="1"/>
  <c r="C43" i="1"/>
  <c r="C31" i="1"/>
  <c r="C33" i="1"/>
  <c r="C42" i="1"/>
  <c r="C32" i="1"/>
  <c r="M6" i="1"/>
  <c r="M12" i="1" s="1"/>
  <c r="M14" i="1" s="1"/>
  <c r="I26" i="1"/>
  <c r="I30" i="1"/>
  <c r="I41" i="1" s="1"/>
  <c r="L6" i="1"/>
  <c r="L12" i="1" s="1"/>
  <c r="L14" i="1" s="1"/>
  <c r="D26" i="1"/>
  <c r="H6" i="1"/>
  <c r="H12" i="1" s="1"/>
  <c r="H14" i="1" s="1"/>
  <c r="N6" i="1"/>
  <c r="N12" i="1" s="1"/>
  <c r="N14" i="1" s="1"/>
  <c r="C7" i="1"/>
  <c r="F6" i="1"/>
  <c r="F12" i="1" s="1"/>
  <c r="F14" i="1" s="1"/>
  <c r="J6" i="1"/>
  <c r="J12" i="1" s="1"/>
  <c r="J14" i="1" s="1"/>
  <c r="E9" i="1"/>
  <c r="G6" i="1"/>
  <c r="G12" i="1" s="1"/>
  <c r="G14" i="1" s="1"/>
  <c r="K6" i="1"/>
  <c r="K12" i="1" s="1"/>
  <c r="K14" i="1" s="1"/>
  <c r="O6" i="1"/>
  <c r="O12" i="1" s="1"/>
  <c r="O14" i="1" s="1"/>
  <c r="C41" i="1" l="1"/>
  <c r="C30" i="1"/>
  <c r="C47" i="1"/>
  <c r="M26" i="1"/>
  <c r="N26" i="1"/>
  <c r="O26" i="1"/>
  <c r="K26" i="1"/>
  <c r="F26" i="1"/>
  <c r="J26" i="1"/>
  <c r="H26" i="1"/>
  <c r="G26" i="1"/>
  <c r="L26" i="1"/>
  <c r="C9" i="1"/>
  <c r="E6" i="1"/>
  <c r="E12" i="1" l="1"/>
  <c r="E14" i="1" s="1"/>
  <c r="C6" i="1"/>
  <c r="E26" i="1" l="1"/>
  <c r="C26" i="1" s="1"/>
  <c r="C12" i="1"/>
  <c r="C14" i="1" s="1"/>
</calcChain>
</file>

<file path=xl/sharedStrings.xml><?xml version="1.0" encoding="utf-8"?>
<sst xmlns="http://schemas.openxmlformats.org/spreadsheetml/2006/main" count="51" uniqueCount="44">
  <si>
    <t>TOTAL</t>
  </si>
  <si>
    <t>Expenses</t>
  </si>
  <si>
    <t>Management Fees</t>
  </si>
  <si>
    <t>Insurance</t>
  </si>
  <si>
    <t>Maintenance</t>
    <phoneticPr fontId="0" type="noConversion"/>
  </si>
  <si>
    <t>Taxes</t>
  </si>
  <si>
    <t>Other</t>
  </si>
  <si>
    <t>Net Income</t>
  </si>
  <si>
    <t>Net yield</t>
  </si>
  <si>
    <t>Federal taxes</t>
  </si>
  <si>
    <t>Alabama Business Privilege Tax</t>
  </si>
  <si>
    <t>Florida taxes</t>
  </si>
  <si>
    <t>Wire fees</t>
    <phoneticPr fontId="0" type="noConversion"/>
  </si>
  <si>
    <t>TOTAL Net Income</t>
  </si>
  <si>
    <t>Frais d'administration et de gestion (rémunération des gardes et concierges ; rémunérations, honoraires et commissions versées à un tiers ; frais de procédure) </t>
  </si>
  <si>
    <t>Autres frais de gestion : 20 € par local</t>
  </si>
  <si>
    <t>Primes d'assurance </t>
  </si>
  <si>
    <t>Dépenses de réparation, d'entretien et d'amélioration (remplir également la rubrique 400) </t>
  </si>
  <si>
    <t>Charges récupérables non récupérées au départ du locataire </t>
  </si>
  <si>
    <t>Indemnités d'éviction, frais de relogement </t>
  </si>
  <si>
    <t>Taxes foncières, taxes annexes de 2012 (taxe d'enlèvement des ordures ménagères : voir notice)</t>
  </si>
  <si>
    <t>CPA fees</t>
  </si>
  <si>
    <t>LLC fees</t>
  </si>
  <si>
    <t>Other Insurance</t>
  </si>
  <si>
    <t>Registered agent fees</t>
  </si>
  <si>
    <t>Address: 8529 N Otis Ave Tampa, FL 33604, USA</t>
  </si>
  <si>
    <t>Other expenses (dollars)</t>
  </si>
  <si>
    <t>Rental Income (dollars)</t>
  </si>
  <si>
    <t>Purchase price (dollars)</t>
  </si>
  <si>
    <t>3. Application du taux de change euro dollar</t>
  </si>
  <si>
    <t>Revenus locatifs</t>
  </si>
  <si>
    <t>2. Nomenclature des impots francais sur les charges (en dollars)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</si>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</sst>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0.0%"/>
    <numFmt numFmtId="166" formatCode="_-* #,##0\ _€_-;\-* #,##0\ _€_-;_-* &quot;-&quot;??\ _€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165" fontId="0" fillId="0" borderId="0" xfId="2" applyNumberFormat="1" applyFont="1"/>
    <xf numFmtId="0" fontId="3" fillId="3" borderId="0" xfId="0" applyFont="1" applyFill="1"/>
    <xf numFmtId="0" fontId="0" fillId="4" borderId="0" xfId="0" applyFill="1"/>
    <xf numFmtId="0" fontId="4" fillId="0" borderId="1" xfId="0" applyFont="1" applyBorder="1"/>
    <xf numFmtId="0" fontId="2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2" fillId="0" borderId="4" xfId="0" applyFont="1" applyBorder="1" applyAlignment="1">
      <alignment horizontal="left" indent="1"/>
    </xf>
    <xf numFmtId="0" fontId="4" fillId="0" borderId="6" xfId="0" applyFont="1" applyBorder="1"/>
    <xf numFmtId="1" fontId="4" fillId="0" borderId="7" xfId="0" applyNumberFormat="1" applyFont="1" applyBorder="1"/>
    <xf numFmtId="164" fontId="4" fillId="0" borderId="8" xfId="0" applyNumberFormat="1" applyFont="1" applyBorder="1"/>
    <xf numFmtId="0" fontId="4" fillId="0" borderId="9" xfId="0" applyFont="1" applyBorder="1"/>
    <xf numFmtId="165" fontId="4" fillId="0" borderId="10" xfId="2" applyNumberFormat="1" applyFont="1" applyBorder="1"/>
    <xf numFmtId="165" fontId="4" fillId="0" borderId="11" xfId="2" applyNumberFormat="1" applyFont="1" applyBorder="1"/>
    <xf numFmtId="0" fontId="6" fillId="0" borderId="2" xfId="0" applyFont="1" applyBorder="1"/>
    <xf numFmtId="1" fontId="0" fillId="0" borderId="2" xfId="0" applyNumberFormat="1" applyBorder="1"/>
    <xf numFmtId="0" fontId="6" fillId="0" borderId="3" xfId="0" applyFont="1" applyBorder="1"/>
    <xf numFmtId="1" fontId="0" fillId="0" borderId="5" xfId="0" applyNumberFormat="1" applyBorder="1"/>
    <xf numFmtId="0" fontId="0" fillId="0" borderId="4" xfId="0" applyFont="1" applyBorder="1"/>
    <xf numFmtId="1" fontId="6" fillId="0" borderId="5" xfId="0" applyNumberFormat="1" applyFont="1" applyBorder="1"/>
    <xf numFmtId="0" fontId="0" fillId="0" borderId="6" xfId="0" applyFont="1" applyBorder="1"/>
    <xf numFmtId="1" fontId="0" fillId="0" borderId="8" xfId="0" applyNumberForma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0" fillId="0" borderId="5" xfId="0" applyFont="1" applyBorder="1"/>
    <xf numFmtId="4" fontId="0" fillId="0" borderId="5" xfId="0" applyNumberFormat="1" applyFont="1" applyBorder="1"/>
    <xf numFmtId="1" fontId="4" fillId="0" borderId="3" xfId="0" applyNumberFormat="1" applyFont="1" applyBorder="1"/>
    <xf numFmtId="1" fontId="4" fillId="5" borderId="2" xfId="0" applyNumberFormat="1" applyFont="1" applyFill="1" applyBorder="1"/>
    <xf numFmtId="0" fontId="0" fillId="5" borderId="0" xfId="0" applyFont="1" applyFill="1" applyBorder="1"/>
    <xf numFmtId="0" fontId="6" fillId="5" borderId="0" xfId="0" applyFont="1" applyFill="1" applyBorder="1"/>
    <xf numFmtId="1" fontId="0" fillId="5" borderId="0" xfId="0" applyNumberFormat="1" applyFill="1" applyBorder="1"/>
    <xf numFmtId="1" fontId="6" fillId="5" borderId="0" xfId="0" applyNumberFormat="1" applyFont="1" applyFill="1" applyBorder="1"/>
    <xf numFmtId="1" fontId="0" fillId="5" borderId="7" xfId="0" applyNumberFormat="1" applyFill="1" applyBorder="1"/>
    <xf numFmtId="0" fontId="4" fillId="0" borderId="1" xfId="0" applyFont="1" applyFill="1" applyBorder="1"/>
    <xf numFmtId="1" fontId="0" fillId="0" borderId="2" xfId="0" applyNumberFormat="1" applyFill="1" applyBorder="1"/>
    <xf numFmtId="1" fontId="0" fillId="0" borderId="3" xfId="0" applyNumberFormat="1" applyFill="1" applyBorder="1"/>
    <xf numFmtId="1" fontId="4" fillId="0" borderId="5" xfId="0" applyNumberFormat="1" applyFont="1" applyFill="1" applyBorder="1"/>
    <xf numFmtId="1" fontId="5" fillId="0" borderId="8" xfId="0" applyNumberFormat="1" applyFont="1" applyFill="1" applyBorder="1"/>
    <xf numFmtId="166" fontId="6" fillId="5" borderId="0" xfId="1" applyNumberFormat="1" applyFont="1" applyFill="1" applyAlignment="1"/>
    <xf numFmtId="0" fontId="4" fillId="5" borderId="0" xfId="0" applyFont="1" applyFill="1"/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2" borderId="0" xfId="0" applyFont="1" applyFill="1" applyAlignment="1">
      <alignment horizontal="center"/>
    </xf>
    <xf numFmtId="1" fontId="0" fillId="0" borderId="0" xfId="0" applyNumberFormat="1" applyFill="1" applyBorder="1"/>
    <xf numFmtId="1" fontId="6" fillId="0" borderId="7" xfId="0" applyNumberFormat="1" applyFont="1" applyFill="1" applyBorder="1"/>
    <xf numFmtId="1" fontId="0" fillId="0" borderId="5" xfId="0" applyNumberFormat="1" applyFill="1" applyBorder="1"/>
    <xf numFmtId="0" fontId="4" fillId="5" borderId="4" xfId="0" applyFont="1" applyFill="1" applyBorder="1"/>
    <xf numFmtId="1" fontId="4" fillId="5" borderId="3" xfId="0" applyNumberFormat="1" applyFont="1" applyFill="1" applyBorder="1"/>
    <xf numFmtId="0" fontId="0" fillId="5" borderId="5" xfId="0" applyFont="1" applyFill="1" applyBorder="1"/>
    <xf numFmtId="1" fontId="4" fillId="0" borderId="8" xfId="0" applyNumberFormat="1" applyFont="1" applyBorder="1"/>
    <xf numFmtId="1" fontId="6" fillId="0" borderId="8" xfId="0" applyNumberFormat="1" applyFont="1" applyFill="1" applyBorder="1"/>
    <xf numFmtId="0" fontId="7" fillId="2" borderId="0" xfId="0" applyFont="1" applyFill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4</xdr:row>
      <xdr:rowOff>41414</xdr:rowOff>
    </xdr:from>
    <xdr:to>
      <xdr:col>0</xdr:col>
      <xdr:colOff>1772479</xdr:colOff>
      <xdr:row>25</xdr:row>
      <xdr:rowOff>149087</xdr:rowOff>
    </xdr:to>
    <xdr:sp macro="" textlink="">
      <xdr:nvSpPr>
        <xdr:cNvPr id="2" name="Pentagone 1"/>
        <xdr:cNvSpPr/>
      </xdr:nvSpPr>
      <xdr:spPr>
        <a:xfrm>
          <a:off x="190501" y="877957"/>
          <a:ext cx="1581978" cy="3288195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Etape 1/</a:t>
          </a:r>
        </a:p>
        <a:p>
          <a:pPr algn="l"/>
          <a:endParaRPr lang="fr-FR" sz="1100"/>
        </a:p>
        <a:p>
          <a:pPr algn="l"/>
          <a:endParaRPr lang="fr-FR" sz="1100"/>
        </a:p>
        <a:p>
          <a:pPr algn="l"/>
          <a:endParaRPr lang="fr-FR" sz="1100"/>
        </a:p>
        <a:p>
          <a:pPr algn="l"/>
          <a:endParaRPr lang="fr-FR" sz="1100"/>
        </a:p>
        <a:p>
          <a:pPr algn="l"/>
          <a:endParaRPr lang="fr-FR" sz="1100"/>
        </a:p>
        <a:p>
          <a:pPr algn="l"/>
          <a:endParaRPr lang="fr-FR" sz="1100"/>
        </a:p>
        <a:p>
          <a:pPr algn="l"/>
          <a:r>
            <a:rPr lang="fr-FR" sz="1100"/>
            <a:t>Suivi</a:t>
          </a:r>
          <a:r>
            <a:rPr lang="fr-FR" sz="1100" baseline="0"/>
            <a:t> des revenus et charges des biens immobiliers</a:t>
          </a:r>
          <a:endParaRPr lang="fr-FR" sz="1100"/>
        </a:p>
      </xdr:txBody>
    </xdr:sp>
    <xdr:clientData/>
  </xdr:twoCellAnchor>
  <xdr:twoCellAnchor>
    <xdr:from>
      <xdr:col>0</xdr:col>
      <xdr:colOff>190500</xdr:colOff>
      <xdr:row>28</xdr:row>
      <xdr:rowOff>8282</xdr:rowOff>
    </xdr:from>
    <xdr:to>
      <xdr:col>0</xdr:col>
      <xdr:colOff>1706217</xdr:colOff>
      <xdr:row>35</xdr:row>
      <xdr:rowOff>323022</xdr:rowOff>
    </xdr:to>
    <xdr:sp macro="" textlink="">
      <xdr:nvSpPr>
        <xdr:cNvPr id="3" name="Pentagone 2"/>
        <xdr:cNvSpPr/>
      </xdr:nvSpPr>
      <xdr:spPr>
        <a:xfrm>
          <a:off x="190500" y="4315239"/>
          <a:ext cx="1515717" cy="1954696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Etape 2/</a:t>
          </a:r>
        </a:p>
        <a:p>
          <a:pPr algn="l"/>
          <a:endParaRPr lang="fr-FR" sz="1100"/>
        </a:p>
        <a:p>
          <a:pPr algn="l"/>
          <a:endParaRPr lang="fr-FR" sz="1100"/>
        </a:p>
        <a:p>
          <a:pPr algn="l"/>
          <a:r>
            <a:rPr lang="fr-FR" sz="1100"/>
            <a:t>Traduction</a:t>
          </a:r>
          <a:r>
            <a:rPr lang="fr-FR" sz="1100" baseline="0"/>
            <a:t> dans la nomenclature des impôts français</a:t>
          </a:r>
          <a:endParaRPr lang="fr-FR" sz="1100"/>
        </a:p>
      </xdr:txBody>
    </xdr:sp>
    <xdr:clientData/>
  </xdr:twoCellAnchor>
  <xdr:twoCellAnchor>
    <xdr:from>
      <xdr:col>0</xdr:col>
      <xdr:colOff>190500</xdr:colOff>
      <xdr:row>37</xdr:row>
      <xdr:rowOff>0</xdr:rowOff>
    </xdr:from>
    <xdr:to>
      <xdr:col>0</xdr:col>
      <xdr:colOff>1706217</xdr:colOff>
      <xdr:row>46</xdr:row>
      <xdr:rowOff>314740</xdr:rowOff>
    </xdr:to>
    <xdr:sp macro="" textlink="">
      <xdr:nvSpPr>
        <xdr:cNvPr id="4" name="Pentagone 3"/>
        <xdr:cNvSpPr/>
      </xdr:nvSpPr>
      <xdr:spPr>
        <a:xfrm>
          <a:off x="190500" y="6783457"/>
          <a:ext cx="1515717" cy="1954696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Etape 3/</a:t>
          </a:r>
        </a:p>
        <a:p>
          <a:pPr algn="l"/>
          <a:endParaRPr lang="fr-FR" sz="1100"/>
        </a:p>
        <a:p>
          <a:pPr algn="l"/>
          <a:endParaRPr lang="fr-FR" sz="1100"/>
        </a:p>
        <a:p>
          <a:pPr algn="l"/>
          <a:r>
            <a:rPr lang="fr-FR" sz="1100"/>
            <a:t>Application du taux de change euro/dollar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showGridLines="0" tabSelected="1" zoomScale="115" zoomScaleNormal="115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D47" sqref="D47"/>
    </sheetView>
  </sheetViews>
  <sheetFormatPr baseColWidth="10" defaultColWidth="11.42578125" defaultRowHeight="12.75" x14ac:dyDescent="0.2"/>
  <cols>
    <col min="1" max="1" width="27.28515625" customWidth="1"/>
    <col min="2" max="2" width="54.140625" customWidth="1"/>
    <col min="3" max="3" width="11.42578125" customWidth="1"/>
  </cols>
  <sheetData>
    <row r="1" spans="2:15" x14ac:dyDescent="0.2">
      <c r="B1" s="8" t="s">
        <v>28</v>
      </c>
    </row>
    <row r="2" spans="2:15" ht="19.5" x14ac:dyDescent="0.4">
      <c r="B2" s="44">
        <v>70000</v>
      </c>
      <c r="C2" s="48">
        <v>2014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9.5" x14ac:dyDescent="0.4">
      <c r="B3" s="45" t="s">
        <v>25</v>
      </c>
      <c r="C3" s="7" t="s">
        <v>0</v>
      </c>
      <c r="D3" s="57" t="s">
        <v>32</v>
      </c>
      <c r="E3" s="57" t="s">
        <v>33</v>
      </c>
      <c r="F3" s="57" t="s">
        <v>34</v>
      </c>
      <c r="G3" s="57" t="s">
        <v>35</v>
      </c>
      <c r="H3" s="57" t="s">
        <v>36</v>
      </c>
      <c r="I3" s="57" t="s">
        <v>37</v>
      </c>
      <c r="J3" s="57" t="s">
        <v>38</v>
      </c>
      <c r="K3" s="57" t="s">
        <v>39</v>
      </c>
      <c r="L3" s="57" t="s">
        <v>40</v>
      </c>
      <c r="M3" s="57" t="s">
        <v>41</v>
      </c>
      <c r="N3" s="57" t="s">
        <v>42</v>
      </c>
      <c r="O3" s="57" t="s">
        <v>43</v>
      </c>
    </row>
    <row r="4" spans="2:15" s="2" customFormat="1" ht="13.5" thickBo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2" customFormat="1" x14ac:dyDescent="0.2">
      <c r="B5" s="9" t="s">
        <v>27</v>
      </c>
      <c r="C5" s="32">
        <f>SUM(D5:O5)</f>
        <v>13800</v>
      </c>
      <c r="D5" s="33">
        <v>1150</v>
      </c>
      <c r="E5" s="33">
        <v>1150</v>
      </c>
      <c r="F5" s="33">
        <v>1150</v>
      </c>
      <c r="G5" s="33">
        <v>1150</v>
      </c>
      <c r="H5" s="33">
        <v>1150</v>
      </c>
      <c r="I5" s="33">
        <v>1150</v>
      </c>
      <c r="J5" s="33">
        <v>1150</v>
      </c>
      <c r="K5" s="33">
        <v>1150</v>
      </c>
      <c r="L5" s="33">
        <v>1150</v>
      </c>
      <c r="M5" s="33">
        <v>1150</v>
      </c>
      <c r="N5" s="33">
        <v>1150</v>
      </c>
      <c r="O5" s="53">
        <v>1150</v>
      </c>
    </row>
    <row r="6" spans="2:15" x14ac:dyDescent="0.2">
      <c r="B6" s="10" t="s">
        <v>1</v>
      </c>
      <c r="C6" s="12">
        <f>SUM(D6:O6)</f>
        <v>2296.7399999999998</v>
      </c>
      <c r="D6" s="11">
        <f>SUM(D7:D11)</f>
        <v>474.82</v>
      </c>
      <c r="E6" s="11">
        <f t="shared" ref="E6:O6" si="0">SUM(E7:E11)</f>
        <v>289.83999999999997</v>
      </c>
      <c r="F6" s="11">
        <f t="shared" si="0"/>
        <v>497.08</v>
      </c>
      <c r="G6" s="11">
        <f t="shared" si="0"/>
        <v>115</v>
      </c>
      <c r="H6" s="11">
        <f t="shared" si="0"/>
        <v>115</v>
      </c>
      <c r="I6" s="11">
        <f t="shared" si="0"/>
        <v>115</v>
      </c>
      <c r="J6" s="11">
        <f t="shared" si="0"/>
        <v>115</v>
      </c>
      <c r="K6" s="11">
        <f t="shared" si="0"/>
        <v>115</v>
      </c>
      <c r="L6" s="11">
        <f t="shared" si="0"/>
        <v>115</v>
      </c>
      <c r="M6" s="11">
        <f t="shared" si="0"/>
        <v>115</v>
      </c>
      <c r="N6" s="11">
        <f t="shared" si="0"/>
        <v>115</v>
      </c>
      <c r="O6" s="12">
        <f t="shared" si="0"/>
        <v>115</v>
      </c>
    </row>
    <row r="7" spans="2:15" x14ac:dyDescent="0.2">
      <c r="B7" s="13" t="s">
        <v>2</v>
      </c>
      <c r="C7" s="30">
        <f>SUM(D7:O7)</f>
        <v>1380</v>
      </c>
      <c r="D7" s="34">
        <v>115</v>
      </c>
      <c r="E7" s="34">
        <f t="shared" ref="E7:O7" si="1">E5*0.1</f>
        <v>115</v>
      </c>
      <c r="F7" s="34">
        <f t="shared" si="1"/>
        <v>115</v>
      </c>
      <c r="G7" s="34">
        <f t="shared" si="1"/>
        <v>115</v>
      </c>
      <c r="H7" s="34">
        <f t="shared" si="1"/>
        <v>115</v>
      </c>
      <c r="I7" s="34">
        <f t="shared" si="1"/>
        <v>115</v>
      </c>
      <c r="J7" s="34">
        <f t="shared" si="1"/>
        <v>115</v>
      </c>
      <c r="K7" s="34">
        <f t="shared" si="1"/>
        <v>115</v>
      </c>
      <c r="L7" s="34">
        <f t="shared" si="1"/>
        <v>115</v>
      </c>
      <c r="M7" s="34">
        <f t="shared" si="1"/>
        <v>115</v>
      </c>
      <c r="N7" s="34">
        <f t="shared" si="1"/>
        <v>115</v>
      </c>
      <c r="O7" s="54">
        <f t="shared" si="1"/>
        <v>115</v>
      </c>
    </row>
    <row r="8" spans="2:15" x14ac:dyDescent="0.2">
      <c r="B8" s="13" t="s">
        <v>3</v>
      </c>
      <c r="C8" s="30">
        <f>SUM(D8:O8)</f>
        <v>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54"/>
    </row>
    <row r="9" spans="2:15" x14ac:dyDescent="0.2">
      <c r="B9" s="13" t="s">
        <v>4</v>
      </c>
      <c r="C9" s="31">
        <f>SUM(D9:O9)</f>
        <v>916.74</v>
      </c>
      <c r="D9" s="34">
        <f>606.25-115-36.55-94.88</f>
        <v>359.82</v>
      </c>
      <c r="E9" s="34">
        <f>289.84-E7</f>
        <v>174.83999999999997</v>
      </c>
      <c r="F9" s="34">
        <v>382.08</v>
      </c>
      <c r="G9" s="34"/>
      <c r="H9" s="34"/>
      <c r="I9" s="34"/>
      <c r="J9" s="34"/>
      <c r="K9" s="34"/>
      <c r="L9" s="34"/>
      <c r="M9" s="34"/>
      <c r="N9" s="34"/>
      <c r="O9" s="54"/>
    </row>
    <row r="10" spans="2:15" x14ac:dyDescent="0.2">
      <c r="B10" s="13" t="s">
        <v>5</v>
      </c>
      <c r="C10" s="30">
        <f>SUM(D10:O10)</f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54"/>
    </row>
    <row r="11" spans="2:15" x14ac:dyDescent="0.2">
      <c r="B11" s="13" t="s">
        <v>6</v>
      </c>
      <c r="C11" s="30">
        <f>SUM(D11:O11)</f>
        <v>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54"/>
    </row>
    <row r="12" spans="2:15" s="2" customFormat="1" ht="13.5" thickBot="1" x14ac:dyDescent="0.25">
      <c r="B12" s="14" t="s">
        <v>7</v>
      </c>
      <c r="C12" s="16">
        <f>SUM(D12:O12)</f>
        <v>11503.26</v>
      </c>
      <c r="D12" s="15">
        <f>D5-D6</f>
        <v>675.18000000000006</v>
      </c>
      <c r="E12" s="15">
        <f t="shared" ref="E12:O12" si="2">E5-E6</f>
        <v>860.16000000000008</v>
      </c>
      <c r="F12" s="15">
        <f t="shared" si="2"/>
        <v>652.92000000000007</v>
      </c>
      <c r="G12" s="15">
        <f t="shared" si="2"/>
        <v>1035</v>
      </c>
      <c r="H12" s="15">
        <f t="shared" si="2"/>
        <v>1035</v>
      </c>
      <c r="I12" s="15">
        <f t="shared" si="2"/>
        <v>1035</v>
      </c>
      <c r="J12" s="15">
        <f t="shared" si="2"/>
        <v>1035</v>
      </c>
      <c r="K12" s="15">
        <f t="shared" si="2"/>
        <v>1035</v>
      </c>
      <c r="L12" s="15">
        <f t="shared" si="2"/>
        <v>1035</v>
      </c>
      <c r="M12" s="15">
        <f t="shared" si="2"/>
        <v>1035</v>
      </c>
      <c r="N12" s="15">
        <f t="shared" si="2"/>
        <v>1035</v>
      </c>
      <c r="O12" s="55">
        <f t="shared" si="2"/>
        <v>1035</v>
      </c>
    </row>
    <row r="13" spans="2:15" ht="4.5" customHeight="1" thickBot="1" x14ac:dyDescent="0.25">
      <c r="C13" s="5">
        <f>SUM(D13:O13)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s="2" customFormat="1" ht="13.5" thickBot="1" x14ac:dyDescent="0.25">
      <c r="B14" s="17" t="s">
        <v>8</v>
      </c>
      <c r="C14" s="19">
        <f>C12/$B$2</f>
        <v>0.16433228571428571</v>
      </c>
      <c r="D14" s="18">
        <f>D12/$B$2</f>
        <v>9.6454285714285722E-3</v>
      </c>
      <c r="E14" s="18">
        <f t="shared" ref="E14:O14" si="3">E12/$B$2</f>
        <v>1.2288E-2</v>
      </c>
      <c r="F14" s="18">
        <f t="shared" si="3"/>
        <v>9.3274285714285733E-3</v>
      </c>
      <c r="G14" s="18">
        <f t="shared" si="3"/>
        <v>1.4785714285714286E-2</v>
      </c>
      <c r="H14" s="18">
        <f t="shared" si="3"/>
        <v>1.4785714285714286E-2</v>
      </c>
      <c r="I14" s="18">
        <f t="shared" si="3"/>
        <v>1.4785714285714286E-2</v>
      </c>
      <c r="J14" s="18">
        <f t="shared" si="3"/>
        <v>1.4785714285714286E-2</v>
      </c>
      <c r="K14" s="18">
        <f t="shared" si="3"/>
        <v>1.4785714285714286E-2</v>
      </c>
      <c r="L14" s="18">
        <f t="shared" si="3"/>
        <v>1.4785714285714286E-2</v>
      </c>
      <c r="M14" s="18">
        <f t="shared" si="3"/>
        <v>1.4785714285714286E-2</v>
      </c>
      <c r="N14" s="18">
        <f t="shared" si="3"/>
        <v>1.4785714285714286E-2</v>
      </c>
      <c r="O14" s="19">
        <f t="shared" si="3"/>
        <v>1.4785714285714286E-2</v>
      </c>
    </row>
    <row r="15" spans="2:15" ht="4.5" customHeight="1" thickBot="1" x14ac:dyDescent="0.25"/>
    <row r="16" spans="2:15" x14ac:dyDescent="0.2">
      <c r="B16" s="9" t="s">
        <v>26</v>
      </c>
      <c r="C16" s="22">
        <f>SUM(D16:O16)</f>
        <v>0</v>
      </c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0"/>
      <c r="O16" s="20"/>
    </row>
    <row r="17" spans="2:15" x14ac:dyDescent="0.2">
      <c r="B17" s="10" t="s">
        <v>9</v>
      </c>
      <c r="C17" s="12">
        <f>SUM(D17:O17)</f>
        <v>0</v>
      </c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5"/>
      <c r="O17" s="35"/>
    </row>
    <row r="18" spans="2:15" x14ac:dyDescent="0.2">
      <c r="B18" s="10" t="s">
        <v>10</v>
      </c>
      <c r="C18" s="23">
        <f>SUM(D18:O18)</f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2:15" x14ac:dyDescent="0.2">
      <c r="B19" s="10" t="s">
        <v>11</v>
      </c>
      <c r="C19" s="23">
        <f>SUM(D19:O19)</f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2:15" x14ac:dyDescent="0.2">
      <c r="B20" s="24" t="s">
        <v>21</v>
      </c>
      <c r="C20" s="25">
        <f>SUM(D20:O20)</f>
        <v>0</v>
      </c>
      <c r="D20" s="37"/>
      <c r="E20" s="37"/>
      <c r="F20" s="36"/>
      <c r="G20" s="36"/>
      <c r="H20" s="36"/>
      <c r="I20" s="36"/>
      <c r="J20" s="36"/>
      <c r="K20" s="36"/>
      <c r="L20" s="36"/>
      <c r="M20" s="36"/>
      <c r="N20" s="37"/>
      <c r="O20" s="37"/>
    </row>
    <row r="21" spans="2:15" x14ac:dyDescent="0.2">
      <c r="B21" s="24" t="s">
        <v>22</v>
      </c>
      <c r="C21" s="12">
        <f>SUM(D21:O21)</f>
        <v>0</v>
      </c>
      <c r="D21" s="35"/>
      <c r="E21" s="35"/>
      <c r="F21" s="36"/>
      <c r="G21" s="36"/>
      <c r="H21" s="36"/>
      <c r="I21" s="36"/>
      <c r="J21" s="36"/>
      <c r="K21" s="36"/>
      <c r="L21" s="36"/>
      <c r="M21" s="36"/>
      <c r="N21" s="35"/>
      <c r="O21" s="35"/>
    </row>
    <row r="22" spans="2:15" x14ac:dyDescent="0.2">
      <c r="B22" s="10" t="s">
        <v>12</v>
      </c>
      <c r="C22" s="23">
        <f>SUM(D22:O22)</f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2:15" x14ac:dyDescent="0.2">
      <c r="B23" s="24" t="s">
        <v>23</v>
      </c>
      <c r="C23" s="23">
        <f>SUM(D23:O23)</f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2:15" ht="13.5" thickBot="1" x14ac:dyDescent="0.25">
      <c r="B24" s="26" t="s">
        <v>24</v>
      </c>
      <c r="C24" s="2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2:15" ht="4.5" customHeight="1" thickBot="1" x14ac:dyDescent="0.25"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3.5" thickBot="1" x14ac:dyDescent="0.25">
      <c r="B26" s="17" t="s">
        <v>13</v>
      </c>
      <c r="C26" s="29">
        <f>SUM(D26:O26)</f>
        <v>11503.26</v>
      </c>
      <c r="D26" s="28">
        <f t="shared" ref="D26:O26" si="4">D12+SUM(D16:D21)</f>
        <v>675.18000000000006</v>
      </c>
      <c r="E26" s="28">
        <f t="shared" si="4"/>
        <v>860.16000000000008</v>
      </c>
      <c r="F26" s="28">
        <f t="shared" si="4"/>
        <v>652.92000000000007</v>
      </c>
      <c r="G26" s="28">
        <f t="shared" si="4"/>
        <v>1035</v>
      </c>
      <c r="H26" s="28">
        <f t="shared" si="4"/>
        <v>1035</v>
      </c>
      <c r="I26" s="28">
        <f t="shared" si="4"/>
        <v>1035</v>
      </c>
      <c r="J26" s="28">
        <f t="shared" si="4"/>
        <v>1035</v>
      </c>
      <c r="K26" s="28">
        <f t="shared" si="4"/>
        <v>1035</v>
      </c>
      <c r="L26" s="28">
        <f t="shared" si="4"/>
        <v>1035</v>
      </c>
      <c r="M26" s="28">
        <f t="shared" si="4"/>
        <v>1035</v>
      </c>
      <c r="N26" s="28">
        <f t="shared" si="4"/>
        <v>1035</v>
      </c>
      <c r="O26" s="29">
        <f t="shared" si="4"/>
        <v>1035</v>
      </c>
    </row>
    <row r="27" spans="2:15" ht="4.5" customHeight="1" x14ac:dyDescent="0.2"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3.5" thickBot="1" x14ac:dyDescent="0.25"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x14ac:dyDescent="0.2">
      <c r="B29" s="39" t="s">
        <v>31</v>
      </c>
      <c r="C29" s="4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</row>
    <row r="30" spans="2:15" ht="38.25" x14ac:dyDescent="0.2">
      <c r="B30" s="46" t="s">
        <v>14</v>
      </c>
      <c r="C30" s="42">
        <f>SUM(D30:O30)</f>
        <v>1380</v>
      </c>
      <c r="D30" s="49">
        <f>D7-D20-D21-D24</f>
        <v>115</v>
      </c>
      <c r="E30" s="49">
        <f>E7-E20-E21-E24</f>
        <v>115</v>
      </c>
      <c r="F30" s="49">
        <f>F7-F20-F21-F24</f>
        <v>115</v>
      </c>
      <c r="G30" s="49">
        <f>G7-G20-G21-G24</f>
        <v>115</v>
      </c>
      <c r="H30" s="49">
        <f>H7-H20-H21-H24</f>
        <v>115</v>
      </c>
      <c r="I30" s="49">
        <f>I7-I20-I21-I24</f>
        <v>115</v>
      </c>
      <c r="J30" s="49">
        <f>J7-J20-J21-J24</f>
        <v>115</v>
      </c>
      <c r="K30" s="49">
        <f>K7-K20-K21-K24</f>
        <v>115</v>
      </c>
      <c r="L30" s="49">
        <f>L7-L20-L21-L24</f>
        <v>115</v>
      </c>
      <c r="M30" s="49">
        <f>M7-M20-M21-M24</f>
        <v>115</v>
      </c>
      <c r="N30" s="49">
        <f>N7-N20-N21-N24</f>
        <v>115</v>
      </c>
      <c r="O30" s="51">
        <f>O7-O20-O21-O24</f>
        <v>115</v>
      </c>
    </row>
    <row r="31" spans="2:15" x14ac:dyDescent="0.2">
      <c r="B31" s="46" t="s">
        <v>15</v>
      </c>
      <c r="C31" s="42">
        <f>SUM(D31:O31)</f>
        <v>0</v>
      </c>
      <c r="D31" s="49">
        <f t="shared" ref="D31:O31" si="5">-D22</f>
        <v>0</v>
      </c>
      <c r="E31" s="49">
        <f t="shared" si="5"/>
        <v>0</v>
      </c>
      <c r="F31" s="49">
        <f t="shared" si="5"/>
        <v>0</v>
      </c>
      <c r="G31" s="49">
        <f t="shared" si="5"/>
        <v>0</v>
      </c>
      <c r="H31" s="49">
        <f t="shared" si="5"/>
        <v>0</v>
      </c>
      <c r="I31" s="49">
        <f t="shared" si="5"/>
        <v>0</v>
      </c>
      <c r="J31" s="49">
        <f t="shared" si="5"/>
        <v>0</v>
      </c>
      <c r="K31" s="49">
        <f t="shared" si="5"/>
        <v>0</v>
      </c>
      <c r="L31" s="49">
        <f t="shared" si="5"/>
        <v>0</v>
      </c>
      <c r="M31" s="49">
        <f t="shared" si="5"/>
        <v>0</v>
      </c>
      <c r="N31" s="49">
        <f t="shared" si="5"/>
        <v>0</v>
      </c>
      <c r="O31" s="51">
        <f t="shared" si="5"/>
        <v>0</v>
      </c>
    </row>
    <row r="32" spans="2:15" x14ac:dyDescent="0.2">
      <c r="B32" s="46" t="s">
        <v>16</v>
      </c>
      <c r="C32" s="42">
        <f>SUM(D32:O32)</f>
        <v>0</v>
      </c>
      <c r="D32" s="49">
        <f t="shared" ref="D32:O32" si="6">D8-D23+D25</f>
        <v>0</v>
      </c>
      <c r="E32" s="49">
        <f t="shared" si="6"/>
        <v>0</v>
      </c>
      <c r="F32" s="49">
        <f t="shared" si="6"/>
        <v>0</v>
      </c>
      <c r="G32" s="49">
        <f t="shared" si="6"/>
        <v>0</v>
      </c>
      <c r="H32" s="49">
        <f t="shared" si="6"/>
        <v>0</v>
      </c>
      <c r="I32" s="49">
        <f t="shared" si="6"/>
        <v>0</v>
      </c>
      <c r="J32" s="49">
        <f t="shared" si="6"/>
        <v>0</v>
      </c>
      <c r="K32" s="49">
        <f t="shared" si="6"/>
        <v>0</v>
      </c>
      <c r="L32" s="49">
        <f t="shared" si="6"/>
        <v>0</v>
      </c>
      <c r="M32" s="49">
        <f t="shared" si="6"/>
        <v>0</v>
      </c>
      <c r="N32" s="49">
        <f t="shared" si="6"/>
        <v>0</v>
      </c>
      <c r="O32" s="51">
        <f t="shared" si="6"/>
        <v>0</v>
      </c>
    </row>
    <row r="33" spans="2:15" ht="25.5" x14ac:dyDescent="0.2">
      <c r="B33" s="46" t="s">
        <v>17</v>
      </c>
      <c r="C33" s="42">
        <f>SUM(D33:O33)</f>
        <v>0</v>
      </c>
      <c r="D33" s="49">
        <f t="shared" ref="D33:O33" si="7">D11</f>
        <v>0</v>
      </c>
      <c r="E33" s="49">
        <f t="shared" si="7"/>
        <v>0</v>
      </c>
      <c r="F33" s="49">
        <f t="shared" si="7"/>
        <v>0</v>
      </c>
      <c r="G33" s="49">
        <f t="shared" si="7"/>
        <v>0</v>
      </c>
      <c r="H33" s="49">
        <f t="shared" si="7"/>
        <v>0</v>
      </c>
      <c r="I33" s="49">
        <f t="shared" si="7"/>
        <v>0</v>
      </c>
      <c r="J33" s="49">
        <f t="shared" si="7"/>
        <v>0</v>
      </c>
      <c r="K33" s="49">
        <f t="shared" si="7"/>
        <v>0</v>
      </c>
      <c r="L33" s="49">
        <f t="shared" si="7"/>
        <v>0</v>
      </c>
      <c r="M33" s="49">
        <f t="shared" si="7"/>
        <v>0</v>
      </c>
      <c r="N33" s="49">
        <f t="shared" si="7"/>
        <v>0</v>
      </c>
      <c r="O33" s="51">
        <f t="shared" si="7"/>
        <v>0</v>
      </c>
    </row>
    <row r="34" spans="2:15" x14ac:dyDescent="0.2">
      <c r="B34" s="46" t="s">
        <v>18</v>
      </c>
      <c r="C34" s="42">
        <f>SUM(D34:O34)</f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</row>
    <row r="35" spans="2:15" x14ac:dyDescent="0.2">
      <c r="B35" s="46" t="s">
        <v>19</v>
      </c>
      <c r="C35" s="42">
        <f>SUM(D35:O35)</f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1"/>
    </row>
    <row r="36" spans="2:15" ht="26.25" thickBot="1" x14ac:dyDescent="0.25">
      <c r="B36" s="47" t="s">
        <v>20</v>
      </c>
      <c r="C36" s="43">
        <f>SUM(D36:O36)</f>
        <v>0</v>
      </c>
      <c r="D36" s="50">
        <f t="shared" ref="D36:O36" si="8">-D17-D18-D19</f>
        <v>0</v>
      </c>
      <c r="E36" s="50">
        <f t="shared" si="8"/>
        <v>0</v>
      </c>
      <c r="F36" s="50">
        <f t="shared" si="8"/>
        <v>0</v>
      </c>
      <c r="G36" s="50">
        <f t="shared" si="8"/>
        <v>0</v>
      </c>
      <c r="H36" s="50">
        <f t="shared" si="8"/>
        <v>0</v>
      </c>
      <c r="I36" s="50">
        <f t="shared" si="8"/>
        <v>0</v>
      </c>
      <c r="J36" s="50">
        <f t="shared" si="8"/>
        <v>0</v>
      </c>
      <c r="K36" s="50">
        <f t="shared" si="8"/>
        <v>0</v>
      </c>
      <c r="L36" s="50">
        <f t="shared" si="8"/>
        <v>0</v>
      </c>
      <c r="M36" s="50">
        <f t="shared" si="8"/>
        <v>0</v>
      </c>
      <c r="N36" s="50">
        <f t="shared" si="8"/>
        <v>0</v>
      </c>
      <c r="O36" s="56">
        <f t="shared" si="8"/>
        <v>0</v>
      </c>
    </row>
    <row r="37" spans="2:15" ht="13.5" thickBo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x14ac:dyDescent="0.2">
      <c r="B38" s="39" t="s">
        <v>29</v>
      </c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</row>
    <row r="39" spans="2:15" x14ac:dyDescent="0.2">
      <c r="B39" s="52">
        <v>1.35</v>
      </c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1"/>
    </row>
    <row r="40" spans="2:15" x14ac:dyDescent="0.2">
      <c r="B40" s="46" t="s">
        <v>30</v>
      </c>
      <c r="C40" s="42">
        <f>SUM(D40:O40)</f>
        <v>10222.222222222224</v>
      </c>
      <c r="D40" s="49">
        <f>D5/$B$39</f>
        <v>851.85185185185185</v>
      </c>
      <c r="E40" s="49">
        <f t="shared" ref="E40:O40" si="9">E5/$B$39</f>
        <v>851.85185185185185</v>
      </c>
      <c r="F40" s="49">
        <f t="shared" si="9"/>
        <v>851.85185185185185</v>
      </c>
      <c r="G40" s="49">
        <f t="shared" si="9"/>
        <v>851.85185185185185</v>
      </c>
      <c r="H40" s="49">
        <f t="shared" si="9"/>
        <v>851.85185185185185</v>
      </c>
      <c r="I40" s="49">
        <f t="shared" si="9"/>
        <v>851.85185185185185</v>
      </c>
      <c r="J40" s="49">
        <f t="shared" si="9"/>
        <v>851.85185185185185</v>
      </c>
      <c r="K40" s="49">
        <f t="shared" si="9"/>
        <v>851.85185185185185</v>
      </c>
      <c r="L40" s="49">
        <f t="shared" si="9"/>
        <v>851.85185185185185</v>
      </c>
      <c r="M40" s="49">
        <f t="shared" si="9"/>
        <v>851.85185185185185</v>
      </c>
      <c r="N40" s="49">
        <f t="shared" si="9"/>
        <v>851.85185185185185</v>
      </c>
      <c r="O40" s="51">
        <f t="shared" si="9"/>
        <v>851.85185185185185</v>
      </c>
    </row>
    <row r="41" spans="2:15" ht="38.25" x14ac:dyDescent="0.2">
      <c r="B41" s="46" t="s">
        <v>14</v>
      </c>
      <c r="C41" s="42">
        <f>SUM(D41:O41)</f>
        <v>1022.2222222222223</v>
      </c>
      <c r="D41" s="49">
        <f>D30/$B$39</f>
        <v>85.185185185185176</v>
      </c>
      <c r="E41" s="49">
        <f t="shared" ref="E41:O41" si="10">E30/$B$39</f>
        <v>85.185185185185176</v>
      </c>
      <c r="F41" s="49">
        <f t="shared" si="10"/>
        <v>85.185185185185176</v>
      </c>
      <c r="G41" s="49">
        <f t="shared" si="10"/>
        <v>85.185185185185176</v>
      </c>
      <c r="H41" s="49">
        <f t="shared" si="10"/>
        <v>85.185185185185176</v>
      </c>
      <c r="I41" s="49">
        <f t="shared" si="10"/>
        <v>85.185185185185176</v>
      </c>
      <c r="J41" s="49">
        <f t="shared" si="10"/>
        <v>85.185185185185176</v>
      </c>
      <c r="K41" s="49">
        <f t="shared" si="10"/>
        <v>85.185185185185176</v>
      </c>
      <c r="L41" s="49">
        <f t="shared" si="10"/>
        <v>85.185185185185176</v>
      </c>
      <c r="M41" s="49">
        <f t="shared" si="10"/>
        <v>85.185185185185176</v>
      </c>
      <c r="N41" s="49">
        <f t="shared" si="10"/>
        <v>85.185185185185176</v>
      </c>
      <c r="O41" s="51">
        <f t="shared" si="10"/>
        <v>85.185185185185176</v>
      </c>
    </row>
    <row r="42" spans="2:15" x14ac:dyDescent="0.2">
      <c r="B42" s="46" t="s">
        <v>15</v>
      </c>
      <c r="C42" s="42">
        <f>SUM(D42:O42)</f>
        <v>0</v>
      </c>
      <c r="D42" s="49">
        <f t="shared" ref="D42:O42" si="11">D31/$B$39</f>
        <v>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49">
        <f t="shared" si="11"/>
        <v>0</v>
      </c>
      <c r="I42" s="49">
        <f t="shared" si="11"/>
        <v>0</v>
      </c>
      <c r="J42" s="49">
        <f t="shared" si="11"/>
        <v>0</v>
      </c>
      <c r="K42" s="49">
        <f t="shared" si="11"/>
        <v>0</v>
      </c>
      <c r="L42" s="49">
        <f t="shared" si="11"/>
        <v>0</v>
      </c>
      <c r="M42" s="49">
        <f t="shared" si="11"/>
        <v>0</v>
      </c>
      <c r="N42" s="49">
        <f t="shared" si="11"/>
        <v>0</v>
      </c>
      <c r="O42" s="51">
        <f t="shared" si="11"/>
        <v>0</v>
      </c>
    </row>
    <row r="43" spans="2:15" x14ac:dyDescent="0.2">
      <c r="B43" s="46" t="s">
        <v>16</v>
      </c>
      <c r="C43" s="42">
        <f>SUM(D43:O43)</f>
        <v>0</v>
      </c>
      <c r="D43" s="49">
        <f t="shared" ref="D43:O43" si="12">D32/$B$39</f>
        <v>0</v>
      </c>
      <c r="E43" s="49">
        <f t="shared" si="12"/>
        <v>0</v>
      </c>
      <c r="F43" s="49">
        <f t="shared" si="12"/>
        <v>0</v>
      </c>
      <c r="G43" s="49">
        <f t="shared" si="12"/>
        <v>0</v>
      </c>
      <c r="H43" s="49">
        <f t="shared" si="12"/>
        <v>0</v>
      </c>
      <c r="I43" s="49">
        <f t="shared" si="12"/>
        <v>0</v>
      </c>
      <c r="J43" s="49">
        <f t="shared" si="12"/>
        <v>0</v>
      </c>
      <c r="K43" s="49">
        <f t="shared" si="12"/>
        <v>0</v>
      </c>
      <c r="L43" s="49">
        <f t="shared" si="12"/>
        <v>0</v>
      </c>
      <c r="M43" s="49">
        <f t="shared" si="12"/>
        <v>0</v>
      </c>
      <c r="N43" s="49">
        <f t="shared" si="12"/>
        <v>0</v>
      </c>
      <c r="O43" s="51">
        <f t="shared" si="12"/>
        <v>0</v>
      </c>
    </row>
    <row r="44" spans="2:15" ht="25.5" x14ac:dyDescent="0.2">
      <c r="B44" s="46" t="s">
        <v>17</v>
      </c>
      <c r="C44" s="42">
        <f>SUM(D44:O44)</f>
        <v>0</v>
      </c>
      <c r="D44" s="49">
        <f t="shared" ref="D44:O44" si="13">D33/$B$39</f>
        <v>0</v>
      </c>
      <c r="E44" s="49">
        <f t="shared" si="13"/>
        <v>0</v>
      </c>
      <c r="F44" s="49">
        <f t="shared" si="13"/>
        <v>0</v>
      </c>
      <c r="G44" s="49">
        <f t="shared" si="13"/>
        <v>0</v>
      </c>
      <c r="H44" s="49">
        <f t="shared" si="13"/>
        <v>0</v>
      </c>
      <c r="I44" s="49">
        <f t="shared" si="13"/>
        <v>0</v>
      </c>
      <c r="J44" s="49">
        <f t="shared" si="13"/>
        <v>0</v>
      </c>
      <c r="K44" s="49">
        <f t="shared" si="13"/>
        <v>0</v>
      </c>
      <c r="L44" s="49">
        <f t="shared" si="13"/>
        <v>0</v>
      </c>
      <c r="M44" s="49">
        <f t="shared" si="13"/>
        <v>0</v>
      </c>
      <c r="N44" s="49">
        <f t="shared" si="13"/>
        <v>0</v>
      </c>
      <c r="O44" s="51">
        <f t="shared" si="13"/>
        <v>0</v>
      </c>
    </row>
    <row r="45" spans="2:15" x14ac:dyDescent="0.2">
      <c r="B45" s="46" t="s">
        <v>18</v>
      </c>
      <c r="C45" s="42">
        <f>SUM(D45:O45)</f>
        <v>0</v>
      </c>
      <c r="D45" s="49">
        <f t="shared" ref="D45:O45" si="14">D34/$B$39</f>
        <v>0</v>
      </c>
      <c r="E45" s="49">
        <f t="shared" si="14"/>
        <v>0</v>
      </c>
      <c r="F45" s="49">
        <f t="shared" si="14"/>
        <v>0</v>
      </c>
      <c r="G45" s="49">
        <f t="shared" si="14"/>
        <v>0</v>
      </c>
      <c r="H45" s="49">
        <f t="shared" si="14"/>
        <v>0</v>
      </c>
      <c r="I45" s="49">
        <f t="shared" si="14"/>
        <v>0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51">
        <f t="shared" si="14"/>
        <v>0</v>
      </c>
    </row>
    <row r="46" spans="2:15" x14ac:dyDescent="0.2">
      <c r="B46" s="46" t="s">
        <v>19</v>
      </c>
      <c r="C46" s="42">
        <f>SUM(D46:O46)</f>
        <v>0</v>
      </c>
      <c r="D46" s="49">
        <f t="shared" ref="D46:O46" si="15">D35/$B$39</f>
        <v>0</v>
      </c>
      <c r="E46" s="49">
        <f t="shared" si="15"/>
        <v>0</v>
      </c>
      <c r="F46" s="49">
        <f t="shared" si="15"/>
        <v>0</v>
      </c>
      <c r="G46" s="49">
        <f t="shared" si="15"/>
        <v>0</v>
      </c>
      <c r="H46" s="49">
        <f t="shared" si="15"/>
        <v>0</v>
      </c>
      <c r="I46" s="49">
        <f t="shared" si="15"/>
        <v>0</v>
      </c>
      <c r="J46" s="49">
        <f t="shared" si="15"/>
        <v>0</v>
      </c>
      <c r="K46" s="49">
        <f t="shared" si="15"/>
        <v>0</v>
      </c>
      <c r="L46" s="49">
        <f t="shared" si="15"/>
        <v>0</v>
      </c>
      <c r="M46" s="49">
        <f t="shared" si="15"/>
        <v>0</v>
      </c>
      <c r="N46" s="49">
        <f t="shared" si="15"/>
        <v>0</v>
      </c>
      <c r="O46" s="51">
        <f t="shared" si="15"/>
        <v>0</v>
      </c>
    </row>
    <row r="47" spans="2:15" ht="26.25" thickBot="1" x14ac:dyDescent="0.25">
      <c r="B47" s="47" t="s">
        <v>20</v>
      </c>
      <c r="C47" s="43">
        <f>SUM(D47:O47)</f>
        <v>0</v>
      </c>
      <c r="D47" s="50">
        <f t="shared" ref="D47:O47" si="16">D36/$B$39</f>
        <v>0</v>
      </c>
      <c r="E47" s="50">
        <f t="shared" si="16"/>
        <v>0</v>
      </c>
      <c r="F47" s="50">
        <f t="shared" si="16"/>
        <v>0</v>
      </c>
      <c r="G47" s="50">
        <f t="shared" si="16"/>
        <v>0</v>
      </c>
      <c r="H47" s="50">
        <f t="shared" si="16"/>
        <v>0</v>
      </c>
      <c r="I47" s="50">
        <f t="shared" si="16"/>
        <v>0</v>
      </c>
      <c r="J47" s="50">
        <f t="shared" si="16"/>
        <v>0</v>
      </c>
      <c r="K47" s="50">
        <f t="shared" si="16"/>
        <v>0</v>
      </c>
      <c r="L47" s="50">
        <f t="shared" si="16"/>
        <v>0</v>
      </c>
      <c r="M47" s="50">
        <f t="shared" si="16"/>
        <v>0</v>
      </c>
      <c r="N47" s="50">
        <f t="shared" si="16"/>
        <v>0</v>
      </c>
      <c r="O47" s="56">
        <f t="shared" si="16"/>
        <v>0</v>
      </c>
    </row>
  </sheetData>
  <mergeCells count="1">
    <mergeCell ref="C2:O2"/>
  </mergeCells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Immo USA reporting</vt:lpstr>
    </vt:vector>
  </TitlesOfParts>
  <Company>Cdiscount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Caradec</dc:creator>
  <cp:lastModifiedBy>Tanguy Caradec</cp:lastModifiedBy>
  <dcterms:created xsi:type="dcterms:W3CDTF">2014-05-05T11:49:17Z</dcterms:created>
  <dcterms:modified xsi:type="dcterms:W3CDTF">2014-05-07T10:27:52Z</dcterms:modified>
</cp:coreProperties>
</file>